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d.protected.ind\User\user06\amaroya\desktop\Smart cities and Suburbs - round 2\"/>
    </mc:Choice>
  </mc:AlternateContent>
  <bookViews>
    <workbookView xWindow="0" yWindow="0" windowWidth="28800" windowHeight="13635"/>
  </bookViews>
  <sheets>
    <sheet name="Budget" sheetId="1" r:id="rId1"/>
    <sheet name="Labour Calculato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 s="1"/>
  <c r="G10" i="2"/>
  <c r="H10" i="2" s="1"/>
  <c r="I10" i="2" s="1"/>
  <c r="G11" i="2"/>
  <c r="H11" i="2"/>
  <c r="I11" i="2" s="1"/>
  <c r="G12" i="2"/>
  <c r="H12" i="2" s="1"/>
  <c r="I12" i="2" s="1"/>
  <c r="G13" i="2"/>
  <c r="H13" i="2"/>
  <c r="I13" i="2" s="1"/>
  <c r="G14" i="2"/>
  <c r="H14" i="2" s="1"/>
  <c r="I14" i="2" s="1"/>
  <c r="G15" i="2"/>
  <c r="H15" i="2"/>
  <c r="I15" i="2" s="1"/>
  <c r="G16" i="2"/>
  <c r="H16" i="2" s="1"/>
  <c r="I16" i="2" s="1"/>
  <c r="G17" i="2"/>
  <c r="H17" i="2"/>
  <c r="I17" i="2" s="1"/>
  <c r="G18" i="2"/>
  <c r="H18" i="2" s="1"/>
  <c r="I18" i="2" s="1"/>
  <c r="G19" i="2"/>
  <c r="H19" i="2"/>
  <c r="I19" i="2" s="1"/>
  <c r="G20" i="2"/>
  <c r="H20" i="2" s="1"/>
  <c r="I20" i="2" s="1"/>
  <c r="G21" i="2"/>
  <c r="H21" i="2"/>
  <c r="I21" i="2" s="1"/>
  <c r="G22" i="2"/>
  <c r="H22" i="2" s="1"/>
  <c r="I22" i="2" s="1"/>
  <c r="I23" i="2" l="1"/>
  <c r="D31" i="1" l="1"/>
  <c r="C31" i="1"/>
  <c r="E29" i="1"/>
  <c r="E26" i="1"/>
  <c r="E23" i="1"/>
  <c r="E22" i="1"/>
  <c r="E21" i="1"/>
  <c r="E20" i="1"/>
  <c r="E19" i="1"/>
  <c r="E18" i="1"/>
  <c r="E16" i="1"/>
  <c r="E15" i="1"/>
  <c r="E13" i="1"/>
  <c r="E8" i="1"/>
  <c r="E6" i="1"/>
  <c r="E7" i="1"/>
  <c r="E28" i="1"/>
  <c r="E25" i="1"/>
  <c r="E10" i="1"/>
  <c r="E31" i="1" l="1"/>
</calcChain>
</file>

<file path=xl/sharedStrings.xml><?xml version="1.0" encoding="utf-8"?>
<sst xmlns="http://schemas.openxmlformats.org/spreadsheetml/2006/main" count="53" uniqueCount="48">
  <si>
    <t>Cost Item</t>
  </si>
  <si>
    <t>Total</t>
  </si>
  <si>
    <t>Contractor costs</t>
  </si>
  <si>
    <t>Other costs</t>
  </si>
  <si>
    <t>Total project costs</t>
  </si>
  <si>
    <t>FY 2018-19</t>
  </si>
  <si>
    <t>Intellectual property  and technology acquisition</t>
  </si>
  <si>
    <t>FY 2019-20</t>
  </si>
  <si>
    <t>Kiosk Set-up</t>
  </si>
  <si>
    <t>- Web Designer (600 hours @ $240 p/h)</t>
  </si>
  <si>
    <t>- Reality Developer (520 hours @ $90 p/h)</t>
  </si>
  <si>
    <t>Integration</t>
  </si>
  <si>
    <t>- Integration Developer (480 hours @ $240 p/h)</t>
  </si>
  <si>
    <t>- Project branding and media works (450 hours @ $200 p/h)</t>
  </si>
  <si>
    <t>Phase a: Smart Waterways App</t>
  </si>
  <si>
    <t>Phase b: Proximity App</t>
  </si>
  <si>
    <t>ISP Annual support costs</t>
  </si>
  <si>
    <t>Hardware</t>
  </si>
  <si>
    <t>Site visits (2 per year)</t>
  </si>
  <si>
    <t>TBA</t>
  </si>
  <si>
    <t>AUD ($)</t>
  </si>
  <si>
    <t>%</t>
  </si>
  <si>
    <t>Weeks</t>
  </si>
  <si>
    <t>Total Eligible Salary</t>
  </si>
  <si>
    <t>On Costs</t>
  </si>
  <si>
    <t>Eligible Salary</t>
  </si>
  <si>
    <t>Percentage of time spent on project</t>
  </si>
  <si>
    <r>
      <t xml:space="preserve">Weeks spent on project </t>
    </r>
    <r>
      <rPr>
        <i/>
        <sz val="11"/>
        <color theme="1"/>
        <rFont val="Calibri"/>
        <family val="2"/>
        <scheme val="minor"/>
      </rPr>
      <t>during milestone</t>
    </r>
  </si>
  <si>
    <t>Annual Salary/ Wage Package</t>
  </si>
  <si>
    <t>Employee Role</t>
  </si>
  <si>
    <t>Employee Name</t>
  </si>
  <si>
    <t>01/09/2018 - 30/06/2020</t>
  </si>
  <si>
    <t>Reporting Period:</t>
  </si>
  <si>
    <t>East Riverside City Council</t>
  </si>
  <si>
    <t>Recipient name:</t>
  </si>
  <si>
    <t>SCS59000</t>
  </si>
  <si>
    <t>Project number:</t>
  </si>
  <si>
    <t>Smart Cities &amp; Suburbs Project Milestone Expenditure - Labour</t>
  </si>
  <si>
    <t>Innovative Cities Project Manager</t>
  </si>
  <si>
    <t>- Data Engineer</t>
  </si>
  <si>
    <t>Data Engineer</t>
  </si>
  <si>
    <r>
      <t xml:space="preserve">Travel costs </t>
    </r>
    <r>
      <rPr>
        <sz val="12"/>
        <color theme="1"/>
        <rFont val="Calibri"/>
        <family val="2"/>
        <scheme val="minor"/>
      </rPr>
      <t>(max. 10% of total costs)</t>
    </r>
  </si>
  <si>
    <r>
      <rPr>
        <b/>
        <u/>
        <sz val="13"/>
        <color theme="1"/>
        <rFont val="Calibri"/>
        <family val="2"/>
        <scheme val="minor"/>
      </rPr>
      <t>NOTE:</t>
    </r>
    <r>
      <rPr>
        <b/>
        <sz val="13"/>
        <color theme="1"/>
        <rFont val="Calibri"/>
        <family val="2"/>
        <scheme val="minor"/>
      </rPr>
      <t xml:space="preserve"> The Labour Calculator at Sheet 2 should be used to assist in calculating eligible labour costs.
The calculator has the required eligible salary costs formula imbedded in it.</t>
    </r>
  </si>
  <si>
    <t xml:space="preserve">Commissioning </t>
  </si>
  <si>
    <t>Licences and fees (non-government)</t>
  </si>
  <si>
    <r>
      <t xml:space="preserve">Please note that the following example is for </t>
    </r>
    <r>
      <rPr>
        <b/>
        <u/>
        <sz val="14"/>
        <color theme="1"/>
        <rFont val="Calibri"/>
        <family val="2"/>
        <scheme val="minor"/>
      </rPr>
      <t>illustrative purposes only</t>
    </r>
    <r>
      <rPr>
        <b/>
        <sz val="14"/>
        <color theme="1"/>
        <rFont val="Calibri"/>
        <family val="2"/>
        <scheme val="minor"/>
      </rPr>
      <t xml:space="preserve">.
A detailed budget should be supplied commensurate with the size and complexity of your project.  
 At a minimum, each head of expenditure category should include detailed line items for each financial year of your project.
Ensure that you read the Grant Opportunity Guidelines carefully and </t>
    </r>
    <r>
      <rPr>
        <b/>
        <u/>
        <sz val="14"/>
        <color theme="1"/>
        <rFont val="Calibri"/>
        <family val="2"/>
        <scheme val="minor"/>
      </rPr>
      <t>only include Eligible Expenditure</t>
    </r>
    <r>
      <rPr>
        <b/>
        <sz val="14"/>
        <color theme="1"/>
        <rFont val="Calibri"/>
        <family val="2"/>
        <scheme val="minor"/>
      </rPr>
      <t xml:space="preserve"> in your budget.</t>
    </r>
  </si>
  <si>
    <t xml:space="preserve">Labour costs </t>
  </si>
  <si>
    <t xml:space="preserve">- Innovative Cities Project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</si>
</sst>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64F9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1" xfId="0" quotePrefix="1" applyFont="1" applyFill="1" applyBorder="1" applyAlignment="1">
      <alignment horizontal="left" wrapText="1"/>
    </xf>
    <xf numFmtId="164" fontId="0" fillId="2" borderId="1" xfId="1" applyNumberFormat="1" applyFon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64" fontId="0" fillId="2" borderId="2" xfId="1" applyNumberFormat="1" applyFont="1" applyFill="1" applyBorder="1" applyAlignment="1">
      <alignment horizontal="left"/>
    </xf>
    <xf numFmtId="0" fontId="0" fillId="2" borderId="2" xfId="0" quotePrefix="1" applyFont="1" applyFill="1" applyBorder="1" applyAlignment="1">
      <alignment horizontal="left"/>
    </xf>
    <xf numFmtId="0" fontId="5" fillId="2" borderId="2" xfId="0" quotePrefix="1" applyFont="1" applyFill="1" applyBorder="1" applyAlignment="1">
      <alignment horizontal="left"/>
    </xf>
    <xf numFmtId="0" fontId="0" fillId="2" borderId="1" xfId="0" quotePrefix="1" applyFont="1" applyFill="1" applyBorder="1" applyAlignment="1">
      <alignment horizontal="left"/>
    </xf>
    <xf numFmtId="0" fontId="0" fillId="2" borderId="0" xfId="0" quotePrefix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4" xfId="0" quotePrefix="1" applyFont="1" applyFill="1" applyBorder="1" applyAlignment="1">
      <alignment horizontal="left" wrapText="1"/>
    </xf>
    <xf numFmtId="164" fontId="0" fillId="2" borderId="4" xfId="1" applyNumberFormat="1" applyFont="1" applyFill="1" applyBorder="1" applyAlignment="1">
      <alignment horizontal="left"/>
    </xf>
    <xf numFmtId="0" fontId="0" fillId="2" borderId="5" xfId="0" applyFill="1" applyBorder="1"/>
    <xf numFmtId="0" fontId="3" fillId="2" borderId="0" xfId="0" applyFont="1" applyFill="1" applyAlignment="1">
      <alignment horizontal="center" vertical="center" wrapText="1"/>
    </xf>
    <xf numFmtId="0" fontId="0" fillId="2" borderId="8" xfId="0" applyFill="1" applyBorder="1"/>
    <xf numFmtId="0" fontId="3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164" fontId="6" fillId="4" borderId="1" xfId="1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164" fontId="6" fillId="2" borderId="3" xfId="1" applyNumberFormat="1" applyFont="1" applyFill="1" applyBorder="1" applyAlignment="1">
      <alignment horizontal="left"/>
    </xf>
    <xf numFmtId="0" fontId="0" fillId="2" borderId="0" xfId="0" applyFill="1" applyAlignment="1"/>
    <xf numFmtId="4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44" fontId="0" fillId="2" borderId="9" xfId="0" applyNumberFormat="1" applyFill="1" applyBorder="1"/>
    <xf numFmtId="44" fontId="0" fillId="2" borderId="10" xfId="1" applyNumberFormat="1" applyFont="1" applyFill="1" applyBorder="1"/>
    <xf numFmtId="44" fontId="0" fillId="2" borderId="10" xfId="1" applyFont="1" applyFill="1" applyBorder="1"/>
    <xf numFmtId="9" fontId="0" fillId="2" borderId="10" xfId="2" applyNumberFormat="1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44" fontId="0" fillId="2" borderId="14" xfId="0" applyNumberFormat="1" applyFill="1" applyBorder="1"/>
    <xf numFmtId="0" fontId="0" fillId="2" borderId="15" xfId="0" applyFill="1" applyBorder="1"/>
    <xf numFmtId="0" fontId="0" fillId="2" borderId="16" xfId="0" applyFill="1" applyBorder="1"/>
    <xf numFmtId="0" fontId="7" fillId="0" borderId="0" xfId="0" applyFont="1"/>
    <xf numFmtId="8" fontId="7" fillId="0" borderId="0" xfId="0" applyNumberFormat="1" applyFont="1"/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B2" sqref="B2:E2"/>
    </sheetView>
  </sheetViews>
  <sheetFormatPr defaultColWidth="9.140625" defaultRowHeight="15" x14ac:dyDescent="0.25"/>
  <cols>
    <col min="1" max="1" width="9.140625" style="1"/>
    <col min="2" max="2" width="79.42578125" style="1" customWidth="1"/>
    <col min="3" max="5" width="20.5703125" style="1" customWidth="1"/>
    <col min="6" max="6" width="9.140625" style="1"/>
    <col min="7" max="7" width="9.140625" style="1" customWidth="1"/>
    <col min="8" max="8" width="9" style="1" customWidth="1"/>
    <col min="9" max="11" width="9.140625" style="1"/>
    <col min="12" max="12" width="10" style="1" bestFit="1" customWidth="1"/>
    <col min="13" max="16384" width="9.140625" style="1"/>
  </cols>
  <sheetData>
    <row r="1" spans="2:12" ht="34.5" customHeight="1" x14ac:dyDescent="0.25">
      <c r="B1" s="53"/>
      <c r="C1" s="53"/>
      <c r="D1" s="53"/>
      <c r="E1" s="53"/>
      <c r="F1" s="18"/>
      <c r="G1" s="18"/>
      <c r="H1" s="18"/>
    </row>
    <row r="2" spans="2:12" ht="130.5" customHeight="1" x14ac:dyDescent="0.25">
      <c r="B2" s="54" t="s">
        <v>45</v>
      </c>
      <c r="C2" s="55"/>
      <c r="D2" s="55"/>
      <c r="E2" s="56"/>
      <c r="F2" s="20"/>
      <c r="G2" s="18"/>
      <c r="H2" s="18"/>
    </row>
    <row r="3" spans="2:12" ht="30" customHeight="1" x14ac:dyDescent="0.25">
      <c r="B3" s="19"/>
      <c r="C3" s="19"/>
      <c r="D3" s="19"/>
      <c r="E3" s="19"/>
    </row>
    <row r="4" spans="2:12" ht="23.25" customHeight="1" x14ac:dyDescent="0.25">
      <c r="B4" s="21" t="s">
        <v>0</v>
      </c>
      <c r="C4" s="21" t="s">
        <v>5</v>
      </c>
      <c r="D4" s="21" t="s">
        <v>7</v>
      </c>
      <c r="E4" s="21" t="s">
        <v>1</v>
      </c>
    </row>
    <row r="5" spans="2:12" ht="47.25" customHeight="1" x14ac:dyDescent="0.25">
      <c r="B5" s="57" t="s">
        <v>42</v>
      </c>
      <c r="C5" s="58"/>
      <c r="D5" s="58"/>
      <c r="E5" s="59"/>
    </row>
    <row r="6" spans="2:12" ht="15.75" x14ac:dyDescent="0.25">
      <c r="B6" s="22" t="s">
        <v>46</v>
      </c>
      <c r="C6" s="23">
        <v>130500</v>
      </c>
      <c r="D6" s="23">
        <v>37000</v>
      </c>
      <c r="E6" s="23">
        <f>C6+D6</f>
        <v>167500</v>
      </c>
    </row>
    <row r="7" spans="2:12" x14ac:dyDescent="0.25">
      <c r="B7" s="3" t="s">
        <v>47</v>
      </c>
      <c r="C7" s="4">
        <v>58939.57</v>
      </c>
      <c r="D7" s="4">
        <v>17000</v>
      </c>
      <c r="E7" s="4">
        <f>C7+D7</f>
        <v>75939.570000000007</v>
      </c>
    </row>
    <row r="8" spans="2:12" x14ac:dyDescent="0.25">
      <c r="B8" s="3" t="s">
        <v>39</v>
      </c>
      <c r="C8" s="4">
        <v>71560.429999999993</v>
      </c>
      <c r="D8" s="4">
        <v>20000</v>
      </c>
      <c r="E8" s="4">
        <f>C8+D8</f>
        <v>91560.43</v>
      </c>
      <c r="F8" s="17"/>
    </row>
    <row r="9" spans="2:12" x14ac:dyDescent="0.25">
      <c r="B9" s="15"/>
      <c r="C9" s="16"/>
      <c r="D9" s="16"/>
      <c r="E9" s="16"/>
    </row>
    <row r="10" spans="2:12" ht="15.75" x14ac:dyDescent="0.25">
      <c r="B10" s="22" t="s">
        <v>2</v>
      </c>
      <c r="C10" s="23">
        <v>124000</v>
      </c>
      <c r="D10" s="23">
        <v>272000</v>
      </c>
      <c r="E10" s="23">
        <f>C10+D10</f>
        <v>396000</v>
      </c>
    </row>
    <row r="11" spans="2:12" x14ac:dyDescent="0.25">
      <c r="B11" s="6" t="s">
        <v>8</v>
      </c>
      <c r="C11" s="7"/>
      <c r="D11" s="7"/>
      <c r="E11" s="7"/>
    </row>
    <row r="12" spans="2:12" x14ac:dyDescent="0.25">
      <c r="B12" s="8" t="s">
        <v>9</v>
      </c>
      <c r="C12" s="7">
        <v>72000</v>
      </c>
      <c r="D12" s="7">
        <v>72000</v>
      </c>
      <c r="E12" s="7">
        <v>144000</v>
      </c>
    </row>
    <row r="13" spans="2:12" x14ac:dyDescent="0.25">
      <c r="B13" s="8" t="s">
        <v>10</v>
      </c>
      <c r="C13" s="7">
        <v>26800</v>
      </c>
      <c r="D13" s="7">
        <v>20000</v>
      </c>
      <c r="E13" s="7">
        <f>C13+D13</f>
        <v>46800</v>
      </c>
      <c r="L13" s="2"/>
    </row>
    <row r="14" spans="2:12" x14ac:dyDescent="0.25">
      <c r="B14" s="9" t="s">
        <v>11</v>
      </c>
      <c r="C14" s="7"/>
      <c r="D14" s="7"/>
      <c r="E14" s="7"/>
    </row>
    <row r="15" spans="2:12" x14ac:dyDescent="0.25">
      <c r="B15" s="8" t="s">
        <v>12</v>
      </c>
      <c r="C15" s="7">
        <v>25200</v>
      </c>
      <c r="D15" s="7">
        <v>90000</v>
      </c>
      <c r="E15" s="7">
        <f>C15+D15</f>
        <v>115200</v>
      </c>
    </row>
    <row r="16" spans="2:12" x14ac:dyDescent="0.25">
      <c r="B16" s="10" t="s">
        <v>13</v>
      </c>
      <c r="C16" s="4">
        <v>0</v>
      </c>
      <c r="D16" s="4">
        <v>90000</v>
      </c>
      <c r="E16" s="4">
        <f>C16+D16</f>
        <v>90000</v>
      </c>
    </row>
    <row r="17" spans="2:5" x14ac:dyDescent="0.25">
      <c r="B17" s="11"/>
      <c r="C17" s="5"/>
      <c r="D17" s="5"/>
      <c r="E17" s="5"/>
    </row>
    <row r="18" spans="2:5" ht="15.75" x14ac:dyDescent="0.25">
      <c r="B18" s="22" t="s">
        <v>6</v>
      </c>
      <c r="C18" s="23">
        <v>67500</v>
      </c>
      <c r="D18" s="23">
        <v>139000</v>
      </c>
      <c r="E18" s="23">
        <f t="shared" ref="E18:E23" si="0">C18+D18</f>
        <v>206500</v>
      </c>
    </row>
    <row r="19" spans="2:5" x14ac:dyDescent="0.25">
      <c r="B19" s="12" t="s">
        <v>14</v>
      </c>
      <c r="C19" s="4">
        <v>55000</v>
      </c>
      <c r="D19" s="4">
        <v>40000</v>
      </c>
      <c r="E19" s="4">
        <f t="shared" si="0"/>
        <v>95000</v>
      </c>
    </row>
    <row r="20" spans="2:5" x14ac:dyDescent="0.25">
      <c r="B20" s="12" t="s">
        <v>15</v>
      </c>
      <c r="C20" s="4">
        <v>0</v>
      </c>
      <c r="D20" s="4">
        <v>25000</v>
      </c>
      <c r="E20" s="4">
        <f t="shared" si="0"/>
        <v>25000</v>
      </c>
    </row>
    <row r="21" spans="2:5" x14ac:dyDescent="0.25">
      <c r="B21" s="12" t="s">
        <v>44</v>
      </c>
      <c r="C21" s="4">
        <v>0</v>
      </c>
      <c r="D21" s="4">
        <v>40000</v>
      </c>
      <c r="E21" s="4">
        <f t="shared" si="0"/>
        <v>40000</v>
      </c>
    </row>
    <row r="22" spans="2:5" x14ac:dyDescent="0.25">
      <c r="B22" s="12" t="s">
        <v>16</v>
      </c>
      <c r="C22" s="4">
        <v>12500</v>
      </c>
      <c r="D22" s="4">
        <v>12500</v>
      </c>
      <c r="E22" s="4">
        <f t="shared" si="0"/>
        <v>25000</v>
      </c>
    </row>
    <row r="23" spans="2:5" x14ac:dyDescent="0.25">
      <c r="B23" s="13" t="s">
        <v>17</v>
      </c>
      <c r="C23" s="4">
        <v>0</v>
      </c>
      <c r="D23" s="4">
        <v>21500</v>
      </c>
      <c r="E23" s="4">
        <f t="shared" si="0"/>
        <v>21500</v>
      </c>
    </row>
    <row r="24" spans="2:5" x14ac:dyDescent="0.25">
      <c r="B24" s="26"/>
      <c r="C24" s="5"/>
      <c r="D24" s="5"/>
      <c r="E24" s="5"/>
    </row>
    <row r="25" spans="2:5" ht="15.75" x14ac:dyDescent="0.25">
      <c r="B25" s="28" t="s">
        <v>41</v>
      </c>
      <c r="C25" s="29">
        <v>5000</v>
      </c>
      <c r="D25" s="29">
        <v>5000</v>
      </c>
      <c r="E25" s="29">
        <f>C25+D25</f>
        <v>10000</v>
      </c>
    </row>
    <row r="26" spans="2:5" x14ac:dyDescent="0.25">
      <c r="B26" s="14" t="s">
        <v>18</v>
      </c>
      <c r="C26" s="4">
        <v>5000</v>
      </c>
      <c r="D26" s="4">
        <v>5000</v>
      </c>
      <c r="E26" s="4">
        <f>C26+D26</f>
        <v>10000</v>
      </c>
    </row>
    <row r="27" spans="2:5" x14ac:dyDescent="0.25">
      <c r="B27" s="27"/>
      <c r="C27" s="5"/>
      <c r="D27" s="5"/>
      <c r="E27" s="5"/>
    </row>
    <row r="28" spans="2:5" ht="15.75" x14ac:dyDescent="0.25">
      <c r="B28" s="22" t="s">
        <v>3</v>
      </c>
      <c r="C28" s="23">
        <v>32700</v>
      </c>
      <c r="D28" s="23">
        <v>45300</v>
      </c>
      <c r="E28" s="23">
        <f>C28+D28</f>
        <v>78000</v>
      </c>
    </row>
    <row r="29" spans="2:5" x14ac:dyDescent="0.25">
      <c r="B29" s="13" t="s">
        <v>43</v>
      </c>
      <c r="C29" s="4">
        <v>32700</v>
      </c>
      <c r="D29" s="4">
        <v>45300</v>
      </c>
      <c r="E29" s="4">
        <f>C29+D29</f>
        <v>78000</v>
      </c>
    </row>
    <row r="30" spans="2:5" x14ac:dyDescent="0.25">
      <c r="B30" s="26"/>
      <c r="C30" s="5"/>
      <c r="D30" s="5"/>
      <c r="E30" s="5"/>
    </row>
    <row r="31" spans="2:5" ht="25.5" customHeight="1" x14ac:dyDescent="0.25">
      <c r="B31" s="24" t="s">
        <v>4</v>
      </c>
      <c r="C31" s="25">
        <f>C6+C10+C18+C25+C28</f>
        <v>359700</v>
      </c>
      <c r="D31" s="25">
        <f>D6+D10+D18+D25+D28</f>
        <v>498300</v>
      </c>
      <c r="E31" s="25">
        <f>E6+E10+E18+E25+E28</f>
        <v>858000</v>
      </c>
    </row>
    <row r="32" spans="2:5" x14ac:dyDescent="0.25">
      <c r="E32" s="2"/>
    </row>
  </sheetData>
  <mergeCells count="3">
    <mergeCell ref="B1:E1"/>
    <mergeCell ref="B2:E2"/>
    <mergeCell ref="B5:E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C11" sqref="C11"/>
    </sheetView>
  </sheetViews>
  <sheetFormatPr defaultColWidth="8.85546875" defaultRowHeight="15" x14ac:dyDescent="0.25"/>
  <cols>
    <col min="1" max="1" width="8.85546875" style="1"/>
    <col min="2" max="2" width="19.5703125" style="1" customWidth="1"/>
    <col min="3" max="3" width="42.42578125" style="1" customWidth="1"/>
    <col min="4" max="4" width="17.42578125" style="1" customWidth="1"/>
    <col min="5" max="5" width="21" style="1" customWidth="1"/>
    <col min="6" max="6" width="17.42578125" style="1" customWidth="1"/>
    <col min="7" max="9" width="17.140625" style="1" customWidth="1"/>
    <col min="10" max="16384" width="8.85546875" style="1"/>
  </cols>
  <sheetData>
    <row r="1" spans="1:9" ht="18.75" x14ac:dyDescent="0.25">
      <c r="B1" s="52" t="s">
        <v>37</v>
      </c>
    </row>
    <row r="2" spans="1:9" x14ac:dyDescent="0.25">
      <c r="B2" s="51" t="s">
        <v>36</v>
      </c>
      <c r="C2" s="1" t="s">
        <v>35</v>
      </c>
    </row>
    <row r="3" spans="1:9" x14ac:dyDescent="0.25">
      <c r="B3" s="51" t="s">
        <v>34</v>
      </c>
      <c r="C3" s="1" t="s">
        <v>33</v>
      </c>
    </row>
    <row r="4" spans="1:9" x14ac:dyDescent="0.25">
      <c r="B4" s="51" t="s">
        <v>32</v>
      </c>
      <c r="C4" s="1" t="s">
        <v>31</v>
      </c>
    </row>
    <row r="5" spans="1:9" x14ac:dyDescent="0.25">
      <c r="B5" s="51"/>
    </row>
    <row r="6" spans="1:9" x14ac:dyDescent="0.25">
      <c r="B6" s="19"/>
      <c r="C6" s="19"/>
      <c r="D6" s="19"/>
      <c r="E6" s="19"/>
      <c r="F6" s="19"/>
      <c r="G6" s="19"/>
      <c r="H6" s="19"/>
      <c r="I6" s="19"/>
    </row>
    <row r="7" spans="1:9" ht="45" x14ac:dyDescent="0.25">
      <c r="B7" s="49" t="s">
        <v>30</v>
      </c>
      <c r="C7" s="49" t="s">
        <v>29</v>
      </c>
      <c r="D7" s="49" t="s">
        <v>28</v>
      </c>
      <c r="E7" s="49" t="s">
        <v>27</v>
      </c>
      <c r="F7" s="49" t="s">
        <v>26</v>
      </c>
      <c r="G7" s="49" t="s">
        <v>25</v>
      </c>
      <c r="H7" s="49" t="s">
        <v>24</v>
      </c>
      <c r="I7" s="50" t="s">
        <v>23</v>
      </c>
    </row>
    <row r="8" spans="1:9" x14ac:dyDescent="0.25">
      <c r="B8" s="49"/>
      <c r="C8" s="49"/>
      <c r="D8" s="49" t="s">
        <v>20</v>
      </c>
      <c r="E8" s="49" t="s">
        <v>22</v>
      </c>
      <c r="F8" s="49" t="s">
        <v>21</v>
      </c>
      <c r="G8" s="49" t="s">
        <v>20</v>
      </c>
      <c r="H8" s="49" t="s">
        <v>20</v>
      </c>
      <c r="I8" s="49" t="s">
        <v>20</v>
      </c>
    </row>
    <row r="9" spans="1:9" x14ac:dyDescent="0.25">
      <c r="A9" s="43"/>
      <c r="B9" s="46" t="s">
        <v>19</v>
      </c>
      <c r="C9" s="47" t="s">
        <v>38</v>
      </c>
      <c r="D9" s="48">
        <v>104744.24</v>
      </c>
      <c r="E9" s="40">
        <v>29</v>
      </c>
      <c r="F9" s="39">
        <v>1</v>
      </c>
      <c r="G9" s="38">
        <f t="shared" ref="G9:G22" si="0">D9*(E9/52)*F9</f>
        <v>58415.056923076925</v>
      </c>
      <c r="H9" s="37">
        <f t="shared" ref="H9:H22" si="1">G9*0.3</f>
        <v>17524.517076923075</v>
      </c>
      <c r="I9" s="44">
        <f t="shared" ref="I9:I22" si="2">G9+H9</f>
        <v>75939.573999999993</v>
      </c>
    </row>
    <row r="10" spans="1:9" x14ac:dyDescent="0.25">
      <c r="A10" s="43"/>
      <c r="B10" s="46" t="s">
        <v>19</v>
      </c>
      <c r="C10" s="47" t="s">
        <v>40</v>
      </c>
      <c r="D10" s="48">
        <v>91560.43</v>
      </c>
      <c r="E10" s="40">
        <v>40</v>
      </c>
      <c r="F10" s="39">
        <v>1</v>
      </c>
      <c r="G10" s="38">
        <f t="shared" si="0"/>
        <v>70431.099999999991</v>
      </c>
      <c r="H10" s="37">
        <f t="shared" si="1"/>
        <v>21129.329999999998</v>
      </c>
      <c r="I10" s="44">
        <f t="shared" si="2"/>
        <v>91560.43</v>
      </c>
    </row>
    <row r="11" spans="1:9" x14ac:dyDescent="0.25">
      <c r="A11" s="43"/>
      <c r="B11" s="46"/>
      <c r="C11" s="47"/>
      <c r="D11" s="45"/>
      <c r="E11" s="40"/>
      <c r="F11" s="39"/>
      <c r="G11" s="38">
        <f t="shared" si="0"/>
        <v>0</v>
      </c>
      <c r="H11" s="37">
        <f t="shared" si="1"/>
        <v>0</v>
      </c>
      <c r="I11" s="44">
        <f t="shared" si="2"/>
        <v>0</v>
      </c>
    </row>
    <row r="12" spans="1:9" x14ac:dyDescent="0.25">
      <c r="A12" s="43"/>
      <c r="B12" s="46"/>
      <c r="C12" s="45"/>
      <c r="D12" s="45"/>
      <c r="E12" s="40"/>
      <c r="F12" s="39"/>
      <c r="G12" s="38">
        <f t="shared" si="0"/>
        <v>0</v>
      </c>
      <c r="H12" s="37">
        <f t="shared" si="1"/>
        <v>0</v>
      </c>
      <c r="I12" s="44">
        <f t="shared" si="2"/>
        <v>0</v>
      </c>
    </row>
    <row r="13" spans="1:9" x14ac:dyDescent="0.25">
      <c r="A13" s="43"/>
      <c r="B13" s="46"/>
      <c r="C13" s="45"/>
      <c r="D13" s="38"/>
      <c r="E13" s="40"/>
      <c r="F13" s="39"/>
      <c r="G13" s="38">
        <f t="shared" si="0"/>
        <v>0</v>
      </c>
      <c r="H13" s="37">
        <f t="shared" si="1"/>
        <v>0</v>
      </c>
      <c r="I13" s="44">
        <f t="shared" si="2"/>
        <v>0</v>
      </c>
    </row>
    <row r="14" spans="1:9" x14ac:dyDescent="0.25">
      <c r="A14" s="43"/>
      <c r="B14" s="46"/>
      <c r="C14" s="45"/>
      <c r="D14" s="38"/>
      <c r="E14" s="40"/>
      <c r="F14" s="39"/>
      <c r="G14" s="38">
        <f t="shared" si="0"/>
        <v>0</v>
      </c>
      <c r="H14" s="37">
        <f t="shared" si="1"/>
        <v>0</v>
      </c>
      <c r="I14" s="44">
        <f t="shared" si="2"/>
        <v>0</v>
      </c>
    </row>
    <row r="15" spans="1:9" x14ac:dyDescent="0.25">
      <c r="A15" s="43"/>
      <c r="B15" s="46"/>
      <c r="C15" s="45"/>
      <c r="D15" s="38"/>
      <c r="E15" s="40"/>
      <c r="F15" s="39"/>
      <c r="G15" s="38">
        <f t="shared" si="0"/>
        <v>0</v>
      </c>
      <c r="H15" s="37">
        <f t="shared" si="1"/>
        <v>0</v>
      </c>
      <c r="I15" s="44">
        <f t="shared" si="2"/>
        <v>0</v>
      </c>
    </row>
    <row r="16" spans="1:9" x14ac:dyDescent="0.25">
      <c r="A16" s="43"/>
      <c r="B16" s="46"/>
      <c r="C16" s="45"/>
      <c r="D16" s="38"/>
      <c r="E16" s="40"/>
      <c r="F16" s="39"/>
      <c r="G16" s="38">
        <f t="shared" si="0"/>
        <v>0</v>
      </c>
      <c r="H16" s="37">
        <f t="shared" si="1"/>
        <v>0</v>
      </c>
      <c r="I16" s="44">
        <f t="shared" si="2"/>
        <v>0</v>
      </c>
    </row>
    <row r="17" spans="1:9" x14ac:dyDescent="0.25">
      <c r="A17" s="43"/>
      <c r="B17" s="46"/>
      <c r="C17" s="45"/>
      <c r="D17" s="38"/>
      <c r="E17" s="40"/>
      <c r="F17" s="39"/>
      <c r="G17" s="38">
        <f t="shared" si="0"/>
        <v>0</v>
      </c>
      <c r="H17" s="37">
        <f t="shared" si="1"/>
        <v>0</v>
      </c>
      <c r="I17" s="44">
        <f t="shared" si="2"/>
        <v>0</v>
      </c>
    </row>
    <row r="18" spans="1:9" x14ac:dyDescent="0.25">
      <c r="A18" s="43"/>
      <c r="B18" s="46"/>
      <c r="C18" s="45"/>
      <c r="D18" s="38"/>
      <c r="E18" s="40"/>
      <c r="F18" s="39"/>
      <c r="G18" s="38">
        <f t="shared" si="0"/>
        <v>0</v>
      </c>
      <c r="H18" s="37">
        <f t="shared" si="1"/>
        <v>0</v>
      </c>
      <c r="I18" s="44">
        <f t="shared" si="2"/>
        <v>0</v>
      </c>
    </row>
    <row r="19" spans="1:9" x14ac:dyDescent="0.25">
      <c r="A19" s="43"/>
      <c r="B19" s="46"/>
      <c r="C19" s="45"/>
      <c r="D19" s="38"/>
      <c r="E19" s="40"/>
      <c r="F19" s="39"/>
      <c r="G19" s="38">
        <f t="shared" si="0"/>
        <v>0</v>
      </c>
      <c r="H19" s="37">
        <f t="shared" si="1"/>
        <v>0</v>
      </c>
      <c r="I19" s="44">
        <f t="shared" si="2"/>
        <v>0</v>
      </c>
    </row>
    <row r="20" spans="1:9" x14ac:dyDescent="0.25">
      <c r="A20" s="43"/>
      <c r="B20" s="46"/>
      <c r="C20" s="45"/>
      <c r="D20" s="38"/>
      <c r="E20" s="40"/>
      <c r="F20" s="39"/>
      <c r="G20" s="38">
        <f t="shared" si="0"/>
        <v>0</v>
      </c>
      <c r="H20" s="37">
        <f t="shared" si="1"/>
        <v>0</v>
      </c>
      <c r="I20" s="44">
        <f t="shared" si="2"/>
        <v>0</v>
      </c>
    </row>
    <row r="21" spans="1:9" x14ac:dyDescent="0.25">
      <c r="A21" s="43"/>
      <c r="B21" s="46"/>
      <c r="C21" s="45"/>
      <c r="D21" s="38"/>
      <c r="E21" s="40"/>
      <c r="F21" s="39"/>
      <c r="G21" s="38">
        <f t="shared" si="0"/>
        <v>0</v>
      </c>
      <c r="H21" s="37">
        <f t="shared" si="1"/>
        <v>0</v>
      </c>
      <c r="I21" s="44">
        <f t="shared" si="2"/>
        <v>0</v>
      </c>
    </row>
    <row r="22" spans="1:9" x14ac:dyDescent="0.25">
      <c r="A22" s="43"/>
      <c r="B22" s="42"/>
      <c r="C22" s="41"/>
      <c r="D22" s="38"/>
      <c r="E22" s="40"/>
      <c r="F22" s="39"/>
      <c r="G22" s="38">
        <f t="shared" si="0"/>
        <v>0</v>
      </c>
      <c r="H22" s="37">
        <f t="shared" si="1"/>
        <v>0</v>
      </c>
      <c r="I22" s="36">
        <f t="shared" si="2"/>
        <v>0</v>
      </c>
    </row>
    <row r="23" spans="1:9" x14ac:dyDescent="0.25">
      <c r="A23" s="35"/>
      <c r="B23" s="34"/>
      <c r="C23" s="33"/>
      <c r="D23" s="33"/>
      <c r="E23" s="33"/>
      <c r="F23" s="33"/>
      <c r="G23" s="33"/>
      <c r="H23" s="32" t="s">
        <v>1</v>
      </c>
      <c r="I23" s="31">
        <f>SUM(I9:I22)</f>
        <v>167500.00399999999</v>
      </c>
    </row>
    <row r="28" spans="1:9" s="30" customFormat="1" x14ac:dyDescent="0.25"/>
  </sheetData>
  <pageMargins left="0.7" right="0.7" top="0.75" bottom="0.75" header="0.3" footer="0.3"/>
  <pageSetup paperSize="9" scale="7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21FB965926454FBCB0620A836E5E4E" ma:contentTypeVersion="14" ma:contentTypeDescription="Create a new document." ma:contentTypeScope="" ma:versionID="df4f00dd07add2ed89a1233eaaf94816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targetNamespace="http://schemas.microsoft.com/office/2006/metadata/properties" ma:root="true" ma:fieldsID="d18cc33ab7b10b06245e16083f4bb4ab" ns1:_="" ns2:_="">
    <xsd:import namespace="http://schemas.microsoft.com/sharepoint/v3"/>
    <xsd:import namespace="2a251b7e-61e4-4816-a71f-b295a9ad20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DocHub_Round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Hub_RoundNumber" ma:index="24" nillable="true" ma:displayName="Round" ma:decimals="0" ma:description="Enter in the Round number for this Programme" ma:indexed="true" ma:internalName="DocHub_RoundNumb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Spreadsheet</TermName>
          <TermId xmlns="http://schemas.microsoft.com/office/infopath/2007/PartnerControls">3f287b2a-508e-48f9-bb3e-b5946314d347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 Official Use Only</TermName>
          <TermId xmlns="http://schemas.microsoft.com/office/infopath/2007/PartnerControls">11f6fb0b-52ce-4109-8f7f-521b2a62f692</TermId>
        </TermInfo>
      </Terms>
    </aa25a1a23adf4c92a153145de6afe324>
    <DocHub_RoundNumber xmlns="2a251b7e-61e4-4816-a71f-b295a9ad20fb">2</DocHub_RoundNumber>
    <adb9bed2e36e4a93af574aeb444da63e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Smart Cities and Suburbs</TermName>
          <TermId xmlns="http://schemas.microsoft.com/office/infopath/2007/PartnerControls">d6170b9f-601b-4fc6-be3d-27e9b61ae294</TermId>
        </TermInfo>
      </Terms>
    </adb9bed2e36e4a93af574aeb444da63e>
    <n99e4c9942c6404eb103464a00e6097b xmlns="2a251b7e-61e4-4816-a71f-b295a9ad20fb">
      <Terms xmlns="http://schemas.microsoft.com/office/infopath/2007/PartnerControls"/>
    </n99e4c9942c6404eb103464a00e6097b>
    <TaxCatchAll xmlns="2a251b7e-61e4-4816-a71f-b295a9ad20fb">
      <Value>117</Value>
      <Value>214</Value>
      <Value>645</Value>
      <Value>8</Value>
    </TaxCatchAll>
    <g7bcb40ba23249a78edca7d43a67c1c9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Design</TermName>
          <TermId xmlns="http://schemas.microsoft.com/office/infopath/2007/PartnerControls">15393cf4-1a80-4741-a8a5-a1faa3f14784</TermId>
        </TermInfo>
      </Terms>
    </g7bcb40ba23249a78edca7d43a67c1c9>
    <Comments xmlns="http://schemas.microsoft.com/sharepoint/v3" xsi:nil="true"/>
    <_dlc_DocId xmlns="2a251b7e-61e4-4816-a71f-b295a9ad20fb">YZXQVS7QACYM-2082059972-113</_dlc_DocId>
    <_dlc_DocIdUrl xmlns="2a251b7e-61e4-4816-a71f-b295a9ad20fb">
      <Url>http://dochub/div/ausindustry/programmesprojectstaskforces/scsp/_layouts/15/DocIdRedir.aspx?ID=YZXQVS7QACYM-2082059972-113</Url>
      <Description>YZXQVS7QACYM-2082059972-113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2F810-CD08-4F6E-8F5F-73587A70181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D3AB022-83DB-4AB9-BA8A-A01D03641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88778D-998D-4AA2-8BAF-4B2367CD595C}">
  <ds:schemaRefs>
    <ds:schemaRef ds:uri="http://purl.org/dc/elements/1.1/"/>
    <ds:schemaRef ds:uri="http://schemas.microsoft.com/office/infopath/2007/PartnerControls"/>
    <ds:schemaRef ds:uri="2a251b7e-61e4-4816-a71f-b295a9ad20fb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C8960B8-5CC3-40BE-B38A-2C08B0351C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Labour Calculator</vt:lpstr>
    </vt:vector>
  </TitlesOfParts>
  <Company>Department of Industry, Innovation and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project budget</dc:title>
  <dc:creator>Johnson, Frank</dc:creator>
  <cp:lastModifiedBy>Maroya, Anthony</cp:lastModifiedBy>
  <cp:lastPrinted>2018-03-21T20:55:36Z</cp:lastPrinted>
  <dcterms:created xsi:type="dcterms:W3CDTF">2018-02-28T23:48:28Z</dcterms:created>
  <dcterms:modified xsi:type="dcterms:W3CDTF">2018-03-27T23:44:42Z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0x0101000C21FB965926454FBCB0620A836E5E4E</vt:lpwstr>
  </property>
  <property fmtid="{D5CDD505-2E9C-101B-9397-08002B2CF9AE}" pid="3" name="_dlc_DocIdItemGuid">
    <vt:lpwstr>75d49c35-b427-489d-b007-5efd91ad8781</vt:lpwstr>
  </property>
  <property fmtid="{D5CDD505-2E9C-101B-9397-08002B2CF9AE}" pid="4" name="DocHub_Year">
    <vt:lpwstr/>
  </property>
  <property fmtid="{D5CDD505-2E9C-101B-9397-08002B2CF9AE}" pid="5" name="DocHub_DocumentType">
    <vt:lpwstr>117;#Spreadsheet|3f287b2a-508e-48f9-bb3e-b5946314d347</vt:lpwstr>
  </property>
  <property fmtid="{D5CDD505-2E9C-101B-9397-08002B2CF9AE}" pid="6" name="DocHub_SecurityClassification">
    <vt:lpwstr>8;#For Official Use Only|11f6fb0b-52ce-4109-8f7f-521b2a62f692</vt:lpwstr>
  </property>
  <property fmtid="{D5CDD505-2E9C-101B-9397-08002B2CF9AE}" pid="7" name="DocHub_Keywords">
    <vt:lpwstr>645;#Smart Cities and Suburbs|d6170b9f-601b-4fc6-be3d-27e9b61ae294</vt:lpwstr>
  </property>
  <property fmtid="{D5CDD505-2E9C-101B-9397-08002B2CF9AE}" pid="8" name="DocHub_WorkActivity">
    <vt:lpwstr>214;#Design|15393cf4-1a80-4741-a8a5-a1faa3f14784</vt:lpwstr>
  </property>
</Properties>
</file>